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3" i="1"/>
  <c r="N12"/>
  <c r="N11"/>
  <c r="M11"/>
  <c r="N10"/>
  <c r="M10"/>
  <c r="P8"/>
  <c r="P11" s="1"/>
  <c r="O8"/>
  <c r="O11" s="1"/>
  <c r="L8"/>
  <c r="L13" s="1"/>
  <c r="Q7"/>
  <c r="Q8" s="1"/>
  <c r="O7"/>
  <c r="N7"/>
  <c r="M7"/>
  <c r="K7"/>
  <c r="K8" s="1"/>
  <c r="F7"/>
  <c r="F8" s="1"/>
  <c r="E7"/>
  <c r="E8" s="1"/>
  <c r="D7"/>
  <c r="D8" s="1"/>
  <c r="D12" l="1"/>
  <c r="D11"/>
  <c r="D10"/>
  <c r="D13"/>
  <c r="F13"/>
  <c r="F11"/>
  <c r="F10"/>
  <c r="F12"/>
  <c r="E11"/>
  <c r="E10"/>
  <c r="K12"/>
  <c r="K13"/>
  <c r="K11"/>
  <c r="K10"/>
  <c r="Q11"/>
  <c r="Q10"/>
  <c r="O10"/>
  <c r="L12"/>
  <c r="L10"/>
  <c r="P10"/>
  <c r="L11"/>
</calcChain>
</file>

<file path=xl/sharedStrings.xml><?xml version="1.0" encoding="utf-8"?>
<sst xmlns="http://schemas.openxmlformats.org/spreadsheetml/2006/main" count="19" uniqueCount="16">
  <si>
    <t>Отчет о распределении  дивидендов за период 2002-2017гг.</t>
  </si>
  <si>
    <t>ед изм.</t>
  </si>
  <si>
    <t>2002-2003</t>
  </si>
  <si>
    <r>
      <t>Уставный капитал,</t>
    </r>
    <r>
      <rPr>
        <sz val="8"/>
        <rFont val="Arial"/>
        <family val="2"/>
        <charset val="204"/>
      </rPr>
      <t xml:space="preserve">   965 237 234 простых акций</t>
    </r>
  </si>
  <si>
    <t>тыс. сом</t>
  </si>
  <si>
    <t>Чистая прибыль к распределению</t>
  </si>
  <si>
    <t>т.сом</t>
  </si>
  <si>
    <t>Направлено на выплату дивидендов</t>
  </si>
  <si>
    <t>Дивиденд на одну акцию</t>
  </si>
  <si>
    <t>сом</t>
  </si>
  <si>
    <t xml:space="preserve">      в т.ч. начислено на акции</t>
  </si>
  <si>
    <t>%</t>
  </si>
  <si>
    <t>ФуГИ Кыргызской Республики 2002-2015гг., НЭХК с 2016г. (80,49%)</t>
  </si>
  <si>
    <t>СФ КР (13,16%)</t>
  </si>
  <si>
    <t>ЮЛ</t>
  </si>
  <si>
    <t>ФЛ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</si>
</sst>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_(* #,##0.00000000_);_(* \(#,##0.00000000\);_(* &quot;-&quot;??_);_(@_)"/>
    <numFmt numFmtId="166" formatCode="_(* #,##0_);_(* \(#,##0\);_(* &quot;-&quot;??_);_(@_)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NTTierce"/>
    </font>
    <font>
      <sz val="7"/>
      <name val="NTTierce"/>
    </font>
    <font>
      <i/>
      <sz val="8"/>
      <name val="NTTierce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8"/>
      <name val="NTTierce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/>
    <xf numFmtId="4" fontId="3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vertical="top" wrapText="1"/>
    </xf>
    <xf numFmtId="166" fontId="2" fillId="0" borderId="5" xfId="1" applyNumberFormat="1" applyFont="1" applyBorder="1" applyAlignment="1">
      <alignment horizontal="left" vertical="center"/>
    </xf>
    <xf numFmtId="166" fontId="2" fillId="0" borderId="6" xfId="1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wrapText="1" indent="4"/>
    </xf>
    <xf numFmtId="0" fontId="2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 indent="4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wrapText="1" indent="4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4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3" fillId="0" borderId="0" xfId="0" applyFont="1"/>
    <xf numFmtId="0" fontId="2" fillId="0" borderId="0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T10" sqref="T10"/>
    </sheetView>
  </sheetViews>
  <sheetFormatPr defaultRowHeight="11.25"/>
  <cols>
    <col min="1" max="1" width="15.85546875" style="1" customWidth="1"/>
    <col min="2" max="2" width="9.140625" style="37"/>
    <col min="3" max="7" width="10.42578125" style="39" customWidth="1"/>
    <col min="8" max="10" width="10.42578125" style="40" customWidth="1"/>
    <col min="11" max="16" width="10.42578125" style="39" customWidth="1"/>
    <col min="17" max="17" width="10.42578125" style="1" customWidth="1"/>
    <col min="18" max="16384" width="9.140625" style="1"/>
  </cols>
  <sheetData>
    <row r="1" spans="1:17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>
      <c r="A2" s="42"/>
      <c r="B2" s="42"/>
      <c r="C2" s="42"/>
      <c r="D2" s="42"/>
      <c r="E2" s="42"/>
      <c r="F2" s="42"/>
      <c r="G2" s="42"/>
      <c r="H2" s="42"/>
      <c r="I2" s="42"/>
      <c r="J2" s="42"/>
      <c r="K2" s="2"/>
      <c r="L2" s="2"/>
      <c r="M2" s="2"/>
      <c r="N2" s="2"/>
      <c r="O2" s="2"/>
      <c r="P2" s="2"/>
    </row>
    <row r="3" spans="1:17">
      <c r="A3" s="3"/>
      <c r="B3" s="4"/>
      <c r="C3" s="2"/>
      <c r="D3" s="2"/>
      <c r="E3" s="2"/>
      <c r="F3" s="2"/>
      <c r="G3" s="2"/>
      <c r="H3" s="5"/>
      <c r="I3" s="5"/>
      <c r="J3" s="5"/>
      <c r="K3" s="6"/>
      <c r="L3" s="2"/>
      <c r="M3" s="2"/>
      <c r="N3" s="2"/>
      <c r="O3" s="2"/>
      <c r="P3" s="2"/>
    </row>
    <row r="4" spans="1:17">
      <c r="A4" s="7"/>
      <c r="B4" s="8" t="s">
        <v>1</v>
      </c>
      <c r="C4" s="9" t="s">
        <v>2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9">
        <v>2013</v>
      </c>
      <c r="N4" s="9">
        <v>2014</v>
      </c>
      <c r="O4" s="9">
        <v>2015</v>
      </c>
      <c r="P4" s="10">
        <v>2016</v>
      </c>
      <c r="Q4" s="10">
        <v>2017</v>
      </c>
    </row>
    <row r="5" spans="1:17" ht="45.75" customHeight="1">
      <c r="A5" s="11" t="s">
        <v>3</v>
      </c>
      <c r="B5" s="12" t="s">
        <v>4</v>
      </c>
      <c r="C5" s="13">
        <v>366841.8</v>
      </c>
      <c r="D5" s="13">
        <v>366841.8</v>
      </c>
      <c r="E5" s="13">
        <v>366841.8</v>
      </c>
      <c r="F5" s="13">
        <v>366841.8</v>
      </c>
      <c r="G5" s="13">
        <v>366841.8</v>
      </c>
      <c r="H5" s="13">
        <v>366841.8</v>
      </c>
      <c r="I5" s="13">
        <v>366841.8</v>
      </c>
      <c r="J5" s="13">
        <v>366841.8</v>
      </c>
      <c r="K5" s="13">
        <v>366841.8</v>
      </c>
      <c r="L5" s="13">
        <v>366841.8</v>
      </c>
      <c r="M5" s="13">
        <v>366841.8</v>
      </c>
      <c r="N5" s="13">
        <v>366841.8</v>
      </c>
      <c r="O5" s="13">
        <v>366841.8</v>
      </c>
      <c r="P5" s="14">
        <v>366841.8</v>
      </c>
      <c r="Q5" s="14">
        <v>366841.8</v>
      </c>
    </row>
    <row r="6" spans="1:17" ht="37.5" customHeight="1">
      <c r="A6" s="15" t="s">
        <v>5</v>
      </c>
      <c r="B6" s="12" t="s">
        <v>6</v>
      </c>
      <c r="C6" s="16">
        <v>58300.4</v>
      </c>
      <c r="D6" s="16">
        <v>54676.5</v>
      </c>
      <c r="E6" s="16">
        <v>76141.399999999994</v>
      </c>
      <c r="F6" s="16">
        <v>34863.699999999997</v>
      </c>
      <c r="G6" s="16">
        <v>43773.4</v>
      </c>
      <c r="H6" s="16">
        <v>31608.7</v>
      </c>
      <c r="I6" s="16">
        <v>20710.900000000001</v>
      </c>
      <c r="J6" s="16">
        <v>43801.3</v>
      </c>
      <c r="K6" s="16">
        <v>118857.754</v>
      </c>
      <c r="L6" s="16">
        <v>125391.5</v>
      </c>
      <c r="M6" s="16">
        <v>32091.5</v>
      </c>
      <c r="N6" s="16">
        <v>78957.5</v>
      </c>
      <c r="O6" s="16">
        <v>39139</v>
      </c>
      <c r="P6" s="17">
        <v>70472.600000000006</v>
      </c>
      <c r="Q6" s="17">
        <v>117056.408</v>
      </c>
    </row>
    <row r="7" spans="1:17" ht="40.5" customHeight="1">
      <c r="A7" s="18" t="s">
        <v>7</v>
      </c>
      <c r="B7" s="12" t="s">
        <v>6</v>
      </c>
      <c r="C7" s="13">
        <v>14575.1</v>
      </c>
      <c r="D7" s="13">
        <f>D6*D9/100</f>
        <v>13669.125</v>
      </c>
      <c r="E7" s="13">
        <f>E6*E9/100</f>
        <v>19035.349999999999</v>
      </c>
      <c r="F7" s="13">
        <f>F6*F9/100</f>
        <v>8715.9249999999993</v>
      </c>
      <c r="G7" s="13">
        <v>10943.4</v>
      </c>
      <c r="H7" s="13">
        <v>7902.2</v>
      </c>
      <c r="I7" s="13">
        <v>5177.7</v>
      </c>
      <c r="J7" s="13">
        <v>21925</v>
      </c>
      <c r="K7" s="13">
        <f>K6*0.3</f>
        <v>35657.326199999996</v>
      </c>
      <c r="L7" s="13">
        <v>31347.9</v>
      </c>
      <c r="M7" s="13">
        <f>M6*M9/100</f>
        <v>8022.875</v>
      </c>
      <c r="N7" s="13">
        <f>N6*N9/100</f>
        <v>19739.375</v>
      </c>
      <c r="O7" s="13">
        <f>O6*O9/100</f>
        <v>9784.75</v>
      </c>
      <c r="P7" s="14">
        <v>17618.099999999999</v>
      </c>
      <c r="Q7" s="14">
        <f>Q6*0.25</f>
        <v>29264.101999999999</v>
      </c>
    </row>
    <row r="8" spans="1:17" ht="25.5" customHeight="1">
      <c r="A8" s="15" t="s">
        <v>8</v>
      </c>
      <c r="B8" s="19" t="s">
        <v>9</v>
      </c>
      <c r="C8" s="20">
        <v>1.509911678E-2</v>
      </c>
      <c r="D8" s="20">
        <f>D7/965237234*1000</f>
        <v>1.4161414954284699E-2</v>
      </c>
      <c r="E8" s="20">
        <f>E7/965237234*1000</f>
        <v>1.972090314120642E-2</v>
      </c>
      <c r="F8" s="20">
        <f>F7/965237234*1000</f>
        <v>9.0298267544867625E-3</v>
      </c>
      <c r="G8" s="20">
        <v>1.133752E-2</v>
      </c>
      <c r="H8" s="20">
        <v>8.1867724099999994E-3</v>
      </c>
      <c r="I8" s="20">
        <v>5.3641827799999998E-3</v>
      </c>
      <c r="J8" s="20">
        <v>2.2714580099999999E-2</v>
      </c>
      <c r="K8" s="20">
        <f>K7/965237234*1000</f>
        <v>3.6941515457535698E-2</v>
      </c>
      <c r="L8" s="20">
        <f>L7/965237234*1000</f>
        <v>3.2476886402415764E-2</v>
      </c>
      <c r="M8" s="20">
        <v>8.3118013500000001E-3</v>
      </c>
      <c r="N8" s="20">
        <v>2.0450292259999999E-2</v>
      </c>
      <c r="O8" s="20">
        <f>O7/965237234*1000</f>
        <v>1.0137145206729561E-2</v>
      </c>
      <c r="P8" s="21">
        <f>P7/965237234*1000</f>
        <v>1.8252611253908591E-2</v>
      </c>
      <c r="Q8" s="21">
        <f>Q7/965237234*1000</f>
        <v>3.0318040963595898E-2</v>
      </c>
    </row>
    <row r="9" spans="1:17" ht="36" customHeight="1">
      <c r="A9" s="22" t="s">
        <v>10</v>
      </c>
      <c r="B9" s="23" t="s">
        <v>11</v>
      </c>
      <c r="C9" s="24">
        <v>25</v>
      </c>
      <c r="D9" s="24">
        <v>25</v>
      </c>
      <c r="E9" s="24">
        <v>25</v>
      </c>
      <c r="F9" s="24">
        <v>25</v>
      </c>
      <c r="G9" s="24">
        <v>25</v>
      </c>
      <c r="H9" s="24">
        <v>25</v>
      </c>
      <c r="I9" s="24">
        <v>25</v>
      </c>
      <c r="J9" s="24">
        <v>50</v>
      </c>
      <c r="K9" s="24">
        <v>30</v>
      </c>
      <c r="L9" s="24">
        <v>25</v>
      </c>
      <c r="M9" s="24">
        <v>25</v>
      </c>
      <c r="N9" s="24">
        <v>25</v>
      </c>
      <c r="O9" s="24">
        <v>25</v>
      </c>
      <c r="P9" s="25">
        <v>25</v>
      </c>
      <c r="Q9" s="25">
        <v>25</v>
      </c>
    </row>
    <row r="10" spans="1:17" ht="81.75" customHeight="1">
      <c r="A10" s="26" t="s">
        <v>12</v>
      </c>
      <c r="B10" s="12" t="s">
        <v>6</v>
      </c>
      <c r="C10" s="16">
        <v>11730.802</v>
      </c>
      <c r="D10" s="16">
        <f>D8*776873392/1000</f>
        <v>11001.626471054678</v>
      </c>
      <c r="E10" s="16">
        <f>E8*776873392/1000</f>
        <v>15320.644916612486</v>
      </c>
      <c r="F10" s="16">
        <f>F8*776873392/1000</f>
        <v>7015.0321399304821</v>
      </c>
      <c r="G10" s="27">
        <v>8807.7999999999993</v>
      </c>
      <c r="H10" s="16">
        <v>6360.1</v>
      </c>
      <c r="I10" s="16">
        <v>4167.3</v>
      </c>
      <c r="J10" s="16">
        <v>17646.400000000001</v>
      </c>
      <c r="K10" s="16">
        <f t="shared" ref="K10:Q10" si="0">K8*776873392/1000</f>
        <v>28698.880419116187</v>
      </c>
      <c r="L10" s="16">
        <f t="shared" si="0"/>
        <v>25230.428901043411</v>
      </c>
      <c r="M10" s="16">
        <f t="shared" si="0"/>
        <v>6457.217308404679</v>
      </c>
      <c r="N10" s="16">
        <f t="shared" si="0"/>
        <v>15887.287915417544</v>
      </c>
      <c r="O10" s="16">
        <f t="shared" si="0"/>
        <v>7875.2783819485358</v>
      </c>
      <c r="P10" s="17">
        <f t="shared" si="0"/>
        <v>14179.96801768134</v>
      </c>
      <c r="Q10" s="17">
        <f t="shared" si="0"/>
        <v>23553.279322183695</v>
      </c>
    </row>
    <row r="11" spans="1:17" ht="28.5" customHeight="1">
      <c r="A11" s="28" t="s">
        <v>13</v>
      </c>
      <c r="B11" s="12" t="s">
        <v>6</v>
      </c>
      <c r="C11" s="13">
        <v>1918.3130000000001</v>
      </c>
      <c r="D11" s="13">
        <f>D8*127040460/1000</f>
        <v>1799.0726700432069</v>
      </c>
      <c r="E11" s="13">
        <f>E8*127040460/1000</f>
        <v>2505.3526066743084</v>
      </c>
      <c r="F11" s="13">
        <f>F8*127040460/1000</f>
        <v>1147.1533446103053</v>
      </c>
      <c r="G11" s="29">
        <v>1440.3</v>
      </c>
      <c r="H11" s="13">
        <v>1040.0999999999999</v>
      </c>
      <c r="I11" s="13">
        <v>681.5</v>
      </c>
      <c r="J11" s="13">
        <v>2885.7</v>
      </c>
      <c r="K11" s="13">
        <f t="shared" ref="K11:Q11" si="1">K8*127040460/1000</f>
        <v>4693.0671168224453</v>
      </c>
      <c r="L11" s="13">
        <f t="shared" si="1"/>
        <v>4125.8785879306442</v>
      </c>
      <c r="M11" s="13">
        <f t="shared" si="1"/>
        <v>1055.9350669326209</v>
      </c>
      <c r="N11" s="13">
        <f t="shared" si="1"/>
        <v>2598.0145358448394</v>
      </c>
      <c r="O11" s="13">
        <f t="shared" si="1"/>
        <v>1287.8275901497186</v>
      </c>
      <c r="P11" s="14">
        <f t="shared" si="1"/>
        <v>2318.8201298977237</v>
      </c>
      <c r="Q11" s="14">
        <f t="shared" si="1"/>
        <v>3851.6178703140663</v>
      </c>
    </row>
    <row r="12" spans="1:17">
      <c r="A12" s="26" t="s">
        <v>14</v>
      </c>
      <c r="B12" s="43">
        <v>6.3500000000000001E-2</v>
      </c>
      <c r="C12" s="30">
        <v>338.971</v>
      </c>
      <c r="D12" s="30">
        <f>D8*36701664/1000</f>
        <v>519.74749341673237</v>
      </c>
      <c r="E12" s="30">
        <v>767.00800000000004</v>
      </c>
      <c r="F12" s="30">
        <f>F8*36701664/1000</f>
        <v>331.40966752138365</v>
      </c>
      <c r="G12" s="29">
        <v>423.9</v>
      </c>
      <c r="H12" s="13">
        <v>319.5</v>
      </c>
      <c r="I12" s="13">
        <v>207.2</v>
      </c>
      <c r="J12" s="13">
        <v>849.2</v>
      </c>
      <c r="K12" s="13">
        <f>K8*37392218/1000</f>
        <v>1381.3251992385447</v>
      </c>
      <c r="L12" s="13">
        <f>L8*4881076/1000</f>
        <v>158.52215077355791</v>
      </c>
      <c r="M12" s="30">
        <v>311.55900000000003</v>
      </c>
      <c r="N12" s="30">
        <f>N8*36701664/1000</f>
        <v>750.55975522832057</v>
      </c>
      <c r="O12" s="30">
        <v>373.95100000000002</v>
      </c>
      <c r="P12" s="31">
        <v>667.59799999999996</v>
      </c>
      <c r="Q12" s="31">
        <v>480.66399999999999</v>
      </c>
    </row>
    <row r="13" spans="1:17">
      <c r="A13" s="32" t="s">
        <v>15</v>
      </c>
      <c r="B13" s="44"/>
      <c r="C13" s="33">
        <v>586.98500000000001</v>
      </c>
      <c r="D13" s="33">
        <f>D8*24621718/1000</f>
        <v>348.67836548538077</v>
      </c>
      <c r="E13" s="33">
        <v>442.34399999999999</v>
      </c>
      <c r="F13" s="33">
        <f>F8*24621718/1000</f>
        <v>222.3298479378283</v>
      </c>
      <c r="G13" s="34">
        <v>271.39999999999998</v>
      </c>
      <c r="H13" s="35">
        <v>182.6</v>
      </c>
      <c r="I13" s="35">
        <v>121.7</v>
      </c>
      <c r="J13" s="35">
        <v>543.6</v>
      </c>
      <c r="K13" s="35">
        <f>K8*23931164/1000</f>
        <v>884.05346482282175</v>
      </c>
      <c r="L13" s="35">
        <f>L8*56442306/1000</f>
        <v>1833.0703602523897</v>
      </c>
      <c r="M13" s="33">
        <v>198.148</v>
      </c>
      <c r="N13" s="33">
        <f>N8*24621718/1000</f>
        <v>503.52132904330267</v>
      </c>
      <c r="O13" s="33">
        <v>247.69300000000001</v>
      </c>
      <c r="P13" s="36">
        <v>451.71600000000001</v>
      </c>
      <c r="Q13" s="36">
        <v>1378.4169999999999</v>
      </c>
    </row>
    <row r="14" spans="1:17">
      <c r="C14" s="38"/>
      <c r="D14" s="38"/>
      <c r="E14" s="38"/>
      <c r="F14" s="38"/>
      <c r="K14" s="38"/>
      <c r="L14" s="38"/>
      <c r="M14" s="38"/>
      <c r="N14" s="38"/>
      <c r="O14" s="38"/>
      <c r="P14" s="38"/>
    </row>
    <row r="15" spans="1:17">
      <c r="H15" s="39"/>
      <c r="I15" s="39"/>
      <c r="J15" s="39"/>
    </row>
    <row r="16" spans="1:17">
      <c r="A16" s="41"/>
    </row>
  </sheetData>
  <mergeCells count="3">
    <mergeCell ref="A1:P1"/>
    <mergeCell ref="A2:J2"/>
    <mergeCell ref="B12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БТС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dcterms:created xsi:type="dcterms:W3CDTF">2018-08-17T07:10:20Z</dcterms:created>
  <dcterms:modified xsi:type="dcterms:W3CDTF">2018-08-17T07:19:46Z</dcterms:modified>
</cp:coreProperties>
</file>